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5" i="1"/>
  <c r="F16"/>
  <c r="G5"/>
  <c r="G6" s="1"/>
  <c r="G18"/>
  <c r="G24"/>
  <c r="G28" l="1"/>
  <c r="G17" s="1"/>
  <c r="G8"/>
  <c r="I9" s="1"/>
  <c r="G22" l="1"/>
  <c r="G16" s="1"/>
  <c r="E6"/>
  <c r="E5"/>
  <c r="G41"/>
  <c r="B8" l="1"/>
  <c r="I10" s="1"/>
  <c r="B7"/>
  <c r="D9"/>
  <c r="G9" l="1"/>
</calcChain>
</file>

<file path=xl/sharedStrings.xml><?xml version="1.0" encoding="utf-8"?>
<sst xmlns="http://schemas.openxmlformats.org/spreadsheetml/2006/main" count="76" uniqueCount="64">
  <si>
    <t>сумма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</si>
  <si>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</si>
  <si>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</si>
  <si>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</si>
  <si>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</si>
  <si>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</si>
  <si>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Тариф за текущий ремонт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</si>
  <si>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</si>
  <si>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</si>
  <si>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</si>
  <si>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</si>
  <si>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</si>
  <si>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</si>
  <si>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</si>
  <si>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Сезонные работы</t>
  </si>
  <si>
    <t>Технический надзор</t>
  </si>
  <si>
    <t>Уборка территории</t>
  </si>
  <si>
    <t>Уборка подъездов</t>
  </si>
  <si>
    <t>Услуги РКЦ</t>
  </si>
  <si>
    <t>Содержание аварийно-диспечерской службы</t>
  </si>
  <si>
    <t>Управление домом</t>
  </si>
  <si>
    <t>Гидравлические испытания</t>
  </si>
  <si>
    <t>Другие расходы по содержанию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</si>
  <si>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</si>
  <si>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</si>
  <si>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</si>
  <si>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</si>
  <si>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</si>
  <si>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текущий ремонт</t>
  </si>
  <si>
    <t>Всего, руб.</t>
  </si>
  <si>
    <t>Накопление на 01.01.2014 года</t>
  </si>
  <si>
    <t>Остаток</t>
  </si>
  <si>
    <t>Выполнение заявок населения переданных лично и по телефону</t>
  </si>
  <si>
    <t>шт.</t>
  </si>
  <si>
    <t>м2</t>
  </si>
  <si>
    <t>дом</t>
  </si>
  <si>
    <t>Работа  по уборке территории двора и газона</t>
  </si>
  <si>
    <t>Работа  по уборке подъездов</t>
  </si>
  <si>
    <t>Расчет квартплаты, печать квитанций, обслуживание базы данных и др.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</si>
  <si>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</si>
  <si>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Обслуживание общедомового прибора учета</t>
  </si>
  <si>
    <t>заявка</t>
  </si>
  <si>
    <t>Заработная плата уполномоченной по дому</t>
  </si>
  <si>
    <t>Площадь дома</t>
  </si>
  <si>
    <t>Подготовка общего имущества дома к эксплуатации в осенне-зимний и весенне-летний периоды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</si>
  <si>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</si>
  <si>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Гидравлическое испытание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</si>
  <si>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</si>
  <si>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</si>
  <si>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м монтаж информационных досок</t>
  </si>
  <si>
    <t xml:space="preserve"> капитального  ремонта, руб.</t>
  </si>
  <si>
    <t>Содержание круглосуточной дежурной бригады в составе электрика, сантехника. Работа диспетчера , затраты на услуги связи</t>
  </si>
  <si>
    <t>* заработная плата указана с налогами (НДФЛ - 13%, социальные выплаты во внебюджетные фонды - 20,2 %)</t>
  </si>
  <si>
    <t>м.п.</t>
  </si>
  <si>
    <t>мес.</t>
  </si>
  <si>
    <t>Остаток на начало года</t>
  </si>
  <si>
    <t>Директор ООО "Теплосиб"       ______________________           С.А.Левченко</t>
  </si>
  <si>
    <t>Лифты</t>
  </si>
  <si>
    <t>Содержание и эксплуатация лифтов</t>
  </si>
  <si>
    <t>Дополнительные работы по утеплению швов</t>
  </si>
  <si>
    <t>Ремонтные работы системы содоснабжения, отопления в подвальном помещении</t>
  </si>
  <si>
    <t>Отчет Управляющей организации в выполненных работах по многоквартирному дому по адресу ул. Космонавтов, 88 за 2013 год</t>
  </si>
  <si>
    <t>содержание мест общего пользования и содержание эксплуатация лифтов, руб.</t>
  </si>
  <si>
    <t>Среднегодовой тариф за содержание мест общегопользования и содержание и эксплуатация лифтов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</si>
</sst>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7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>
      <selection activeCell="B11" sqref="B11:C11"/>
    </sheetView>
  </sheetViews>
  <sheetFormatPr defaultRowHeight="15"/>
  <cols>
    <col min="1" max="1" width="22" style="2" customWidth="1"/>
    <col min="2" max="4" width="13.140625" style="9" customWidth="1"/>
    <col min="5" max="6" width="11.28515625" style="9" customWidth="1"/>
    <col min="7" max="7" width="15.140625" style="9" customWidth="1"/>
    <col min="8" max="8" width="9.42578125" style="2" bestFit="1" customWidth="1"/>
    <col min="9" max="9" width="14.42578125" style="2" customWidth="1"/>
    <col min="10" max="10" width="9.42578125" style="2" bestFit="1" customWidth="1"/>
    <col min="11" max="13" width="9.140625" style="2"/>
    <col min="14" max="14" width="9.140625" style="1"/>
  </cols>
  <sheetData>
    <row r="1" spans="1:9" ht="72.75" customHeight="1">
      <c r="A1" s="33" t="s">
        <v>61</v>
      </c>
      <c r="B1" s="33"/>
      <c r="C1" s="33"/>
      <c r="D1" s="33"/>
      <c r="E1" s="33"/>
      <c r="F1" s="33"/>
      <c r="G1" s="33"/>
      <c r="H1" s="4"/>
      <c r="I1" s="4"/>
    </row>
    <row r="2" spans="1:9" ht="45.75" customHeight="1">
      <c r="A2" s="16" t="s">
        <v>0</v>
      </c>
      <c r="B2" s="40" t="s">
        <v>62</v>
      </c>
      <c r="C2" s="41"/>
      <c r="D2" s="17" t="s">
        <v>28</v>
      </c>
      <c r="E2" s="39" t="s">
        <v>29</v>
      </c>
      <c r="F2" s="39"/>
      <c r="G2" s="17" t="s">
        <v>50</v>
      </c>
      <c r="H2" s="5"/>
      <c r="I2" s="4"/>
    </row>
    <row r="3" spans="1:9" ht="16.5" customHeight="1">
      <c r="A3" s="11" t="s">
        <v>55</v>
      </c>
      <c r="B3" s="20"/>
      <c r="C3" s="22"/>
      <c r="D3" s="10"/>
      <c r="E3" s="20"/>
      <c r="F3" s="22"/>
      <c r="G3" s="10">
        <v>226099.36</v>
      </c>
      <c r="H3" s="5"/>
      <c r="I3" s="4"/>
    </row>
    <row r="4" spans="1:9">
      <c r="A4" s="11" t="s">
        <v>1</v>
      </c>
      <c r="B4" s="20">
        <v>103839.41</v>
      </c>
      <c r="C4" s="22"/>
      <c r="D4" s="10"/>
      <c r="E4" s="43"/>
      <c r="F4" s="43"/>
      <c r="G4" s="10"/>
      <c r="H4" s="4"/>
      <c r="I4" s="4"/>
    </row>
    <row r="5" spans="1:9">
      <c r="A5" s="3" t="s">
        <v>2</v>
      </c>
      <c r="B5" s="20">
        <v>1212962.04</v>
      </c>
      <c r="C5" s="22"/>
      <c r="D5" s="7">
        <v>0</v>
      </c>
      <c r="E5" s="18">
        <f>B5+C5+D5</f>
        <v>1212962.04</v>
      </c>
      <c r="F5" s="19"/>
      <c r="G5" s="7">
        <f>9776.9*1.64*9+9776.9*1.74*3</f>
        <v>195342.462</v>
      </c>
    </row>
    <row r="6" spans="1:9">
      <c r="A6" s="3" t="s">
        <v>3</v>
      </c>
      <c r="B6" s="20">
        <v>1198624.06</v>
      </c>
      <c r="C6" s="22"/>
      <c r="D6" s="7">
        <v>0</v>
      </c>
      <c r="E6" s="18">
        <f>B6+C6+D6</f>
        <v>1198624.06</v>
      </c>
      <c r="F6" s="19"/>
      <c r="G6" s="7">
        <f>G5-12994.15</f>
        <v>182348.31200000001</v>
      </c>
    </row>
    <row r="7" spans="1:9" ht="30">
      <c r="A7" s="3" t="s">
        <v>4</v>
      </c>
      <c r="B7" s="18">
        <f>B4+E5-E6</f>
        <v>118177.3899999999</v>
      </c>
      <c r="C7" s="19"/>
      <c r="D7" s="7"/>
      <c r="E7" s="20"/>
      <c r="F7" s="22"/>
      <c r="G7" s="8">
        <v>0</v>
      </c>
    </row>
    <row r="8" spans="1:9">
      <c r="A8" s="3" t="s">
        <v>5</v>
      </c>
      <c r="B8" s="18">
        <f>SUM(G16:G30)</f>
        <v>1198624.0599999998</v>
      </c>
      <c r="C8" s="19"/>
      <c r="D8" s="7"/>
      <c r="E8" s="20"/>
      <c r="F8" s="22"/>
      <c r="G8" s="8">
        <f>G38+G39+G40</f>
        <v>324052.77</v>
      </c>
    </row>
    <row r="9" spans="1:9">
      <c r="A9" s="3" t="s">
        <v>31</v>
      </c>
      <c r="B9" s="18"/>
      <c r="C9" s="19"/>
      <c r="D9" s="8">
        <f>D6</f>
        <v>0</v>
      </c>
      <c r="E9" s="20"/>
      <c r="F9" s="22"/>
      <c r="G9" s="8">
        <f>G41</f>
        <v>84394.902000000002</v>
      </c>
      <c r="I9" s="2">
        <f>G6+G3-G8</f>
        <v>84394.902000000002</v>
      </c>
    </row>
    <row r="10" spans="1:9" ht="75">
      <c r="A10" s="15" t="s">
        <v>63</v>
      </c>
      <c r="B10" s="18">
        <v>11.9</v>
      </c>
      <c r="C10" s="19"/>
      <c r="D10" s="7"/>
      <c r="E10" s="20"/>
      <c r="F10" s="22"/>
      <c r="G10" s="7"/>
      <c r="I10" s="2">
        <f>E6-B8-D6</f>
        <v>2.3283064365386963E-10</v>
      </c>
    </row>
    <row r="11" spans="1:9" ht="30">
      <c r="A11" s="3" t="s">
        <v>6</v>
      </c>
      <c r="B11" s="18">
        <v>0</v>
      </c>
      <c r="C11" s="19"/>
      <c r="D11" s="7"/>
      <c r="E11" s="20"/>
      <c r="F11" s="22"/>
      <c r="G11" s="7"/>
    </row>
    <row r="12" spans="1:9">
      <c r="A12" s="42" t="s">
        <v>43</v>
      </c>
      <c r="B12" s="42"/>
      <c r="C12" s="42"/>
      <c r="D12" s="42"/>
      <c r="E12" s="42"/>
      <c r="F12" s="42"/>
      <c r="G12" s="8">
        <v>10347.799999999999</v>
      </c>
    </row>
    <row r="14" spans="1:9" ht="25.5">
      <c r="A14" s="16" t="s">
        <v>7</v>
      </c>
      <c r="B14" s="34" t="s">
        <v>8</v>
      </c>
      <c r="C14" s="34"/>
      <c r="D14" s="34"/>
      <c r="E14" s="17" t="s">
        <v>9</v>
      </c>
      <c r="F14" s="17" t="s">
        <v>10</v>
      </c>
      <c r="G14" s="17" t="s">
        <v>11</v>
      </c>
    </row>
    <row r="15" spans="1:9" ht="18.75">
      <c r="A15" s="35" t="s">
        <v>12</v>
      </c>
      <c r="B15" s="35"/>
      <c r="C15" s="35"/>
      <c r="D15" s="35"/>
      <c r="E15" s="35"/>
      <c r="F15" s="35"/>
      <c r="G15" s="35"/>
    </row>
    <row r="16" spans="1:9" ht="32.25" customHeight="1">
      <c r="A16" s="3" t="s">
        <v>13</v>
      </c>
      <c r="B16" s="20" t="s">
        <v>32</v>
      </c>
      <c r="C16" s="21"/>
      <c r="D16" s="22"/>
      <c r="E16" s="7" t="s">
        <v>33</v>
      </c>
      <c r="F16" s="7">
        <f>395-F22</f>
        <v>226</v>
      </c>
      <c r="G16" s="7">
        <f>269055.8-G22</f>
        <v>149849.144</v>
      </c>
    </row>
    <row r="17" spans="1:13" ht="49.5" customHeight="1">
      <c r="A17" s="3" t="s">
        <v>14</v>
      </c>
      <c r="B17" s="20" t="s">
        <v>44</v>
      </c>
      <c r="C17" s="21"/>
      <c r="D17" s="22"/>
      <c r="E17" s="7" t="s">
        <v>34</v>
      </c>
      <c r="F17" s="7">
        <v>7368</v>
      </c>
      <c r="G17" s="7">
        <f>377384.27-G18-G24-G25-G28+3311.3</f>
        <v>191148.72400000005</v>
      </c>
    </row>
    <row r="18" spans="1:13" ht="61.5" customHeight="1">
      <c r="A18" s="3" t="s">
        <v>15</v>
      </c>
      <c r="B18" s="20" t="s">
        <v>45</v>
      </c>
      <c r="C18" s="21"/>
      <c r="D18" s="22"/>
      <c r="E18" s="7" t="s">
        <v>35</v>
      </c>
      <c r="F18" s="7"/>
      <c r="G18" s="7">
        <f>G12*0.6*12</f>
        <v>74504.159999999989</v>
      </c>
    </row>
    <row r="19" spans="1:13" ht="30" customHeight="1">
      <c r="A19" s="3" t="s">
        <v>16</v>
      </c>
      <c r="B19" s="20" t="s">
        <v>36</v>
      </c>
      <c r="C19" s="21"/>
      <c r="D19" s="22"/>
      <c r="E19" s="10" t="s">
        <v>34</v>
      </c>
      <c r="F19" s="7"/>
      <c r="G19" s="7">
        <v>107099.73</v>
      </c>
    </row>
    <row r="20" spans="1:13">
      <c r="A20" s="3" t="s">
        <v>17</v>
      </c>
      <c r="B20" s="20" t="s">
        <v>37</v>
      </c>
      <c r="C20" s="21"/>
      <c r="D20" s="22"/>
      <c r="E20" s="10" t="s">
        <v>34</v>
      </c>
      <c r="F20" s="7">
        <v>1172</v>
      </c>
      <c r="G20" s="7">
        <v>141661.38</v>
      </c>
    </row>
    <row r="21" spans="1:13" ht="30" customHeight="1">
      <c r="A21" s="3" t="s">
        <v>18</v>
      </c>
      <c r="B21" s="20" t="s">
        <v>38</v>
      </c>
      <c r="C21" s="21"/>
      <c r="D21" s="22"/>
      <c r="E21" s="7" t="s">
        <v>35</v>
      </c>
      <c r="F21" s="7"/>
      <c r="G21" s="7">
        <v>42095.22</v>
      </c>
    </row>
    <row r="22" spans="1:13" ht="64.5" customHeight="1">
      <c r="A22" s="3" t="s">
        <v>19</v>
      </c>
      <c r="B22" s="20" t="s">
        <v>51</v>
      </c>
      <c r="C22" s="21"/>
      <c r="D22" s="22"/>
      <c r="E22" s="7" t="s">
        <v>41</v>
      </c>
      <c r="F22" s="7">
        <v>169</v>
      </c>
      <c r="G22" s="7">
        <f>G12*0.96*12</f>
        <v>119206.65599999999</v>
      </c>
    </row>
    <row r="23" spans="1:13" ht="96.75" customHeight="1">
      <c r="A23" s="3" t="s">
        <v>20</v>
      </c>
      <c r="B23" s="20" t="s">
        <v>39</v>
      </c>
      <c r="C23" s="21"/>
      <c r="D23" s="22"/>
      <c r="E23" s="7" t="s">
        <v>35</v>
      </c>
      <c r="F23" s="7"/>
      <c r="G23" s="7">
        <v>129254.56</v>
      </c>
    </row>
    <row r="24" spans="1:13" ht="30">
      <c r="A24" s="3" t="s">
        <v>21</v>
      </c>
      <c r="B24" s="20" t="s">
        <v>46</v>
      </c>
      <c r="C24" s="21"/>
      <c r="D24" s="22"/>
      <c r="E24" s="10" t="s">
        <v>53</v>
      </c>
      <c r="F24" s="7">
        <v>5500</v>
      </c>
      <c r="G24" s="7">
        <f>F24*0.11*12</f>
        <v>7260</v>
      </c>
    </row>
    <row r="25" spans="1:13" ht="69" customHeight="1">
      <c r="A25" s="36" t="s">
        <v>22</v>
      </c>
      <c r="B25" s="20" t="s">
        <v>47</v>
      </c>
      <c r="C25" s="21"/>
      <c r="D25" s="22"/>
      <c r="E25" s="10" t="s">
        <v>35</v>
      </c>
      <c r="F25" s="7"/>
      <c r="G25" s="7">
        <f>16142.57+22351.25+9933.89+45695.88</f>
        <v>94123.59</v>
      </c>
    </row>
    <row r="26" spans="1:13" ht="33.75" customHeight="1">
      <c r="A26" s="37"/>
      <c r="B26" s="20" t="s">
        <v>48</v>
      </c>
      <c r="C26" s="21"/>
      <c r="D26" s="22"/>
      <c r="E26" s="10" t="s">
        <v>35</v>
      </c>
      <c r="F26" s="7"/>
      <c r="G26" s="7">
        <v>15832.13</v>
      </c>
    </row>
    <row r="27" spans="1:13" ht="33.75" customHeight="1">
      <c r="A27" s="37"/>
      <c r="B27" s="20" t="s">
        <v>49</v>
      </c>
      <c r="C27" s="21"/>
      <c r="D27" s="22"/>
      <c r="E27" s="10" t="s">
        <v>33</v>
      </c>
      <c r="F27" s="7">
        <v>10</v>
      </c>
      <c r="G27" s="7">
        <v>4200</v>
      </c>
    </row>
    <row r="28" spans="1:13" ht="33.75" customHeight="1">
      <c r="A28" s="37"/>
      <c r="B28" s="20" t="s">
        <v>40</v>
      </c>
      <c r="C28" s="21"/>
      <c r="D28" s="22"/>
      <c r="E28" s="10" t="s">
        <v>33</v>
      </c>
      <c r="F28" s="7">
        <v>1</v>
      </c>
      <c r="G28" s="7">
        <f>G12*0.11*12</f>
        <v>13659.096000000001</v>
      </c>
    </row>
    <row r="29" spans="1:13" ht="36.75" customHeight="1">
      <c r="A29" s="38"/>
      <c r="B29" s="20" t="s">
        <v>42</v>
      </c>
      <c r="C29" s="21"/>
      <c r="D29" s="22"/>
      <c r="E29" s="10" t="s">
        <v>54</v>
      </c>
      <c r="F29" s="7">
        <v>12</v>
      </c>
      <c r="G29" s="7">
        <v>10560</v>
      </c>
    </row>
    <row r="30" spans="1:13" ht="28.5" customHeight="1">
      <c r="A30" s="13" t="s">
        <v>57</v>
      </c>
      <c r="B30" s="20" t="s">
        <v>58</v>
      </c>
      <c r="C30" s="21"/>
      <c r="D30" s="22"/>
      <c r="E30" s="14" t="s">
        <v>54</v>
      </c>
      <c r="F30" s="14">
        <v>12</v>
      </c>
      <c r="G30" s="14">
        <v>98169.67</v>
      </c>
      <c r="H30" s="12"/>
      <c r="I30" s="12"/>
      <c r="J30" s="12"/>
      <c r="K30" s="12"/>
      <c r="L30" s="12"/>
      <c r="M30" s="12"/>
    </row>
    <row r="31" spans="1:13" ht="18.75">
      <c r="A31" s="35" t="s">
        <v>23</v>
      </c>
      <c r="B31" s="35"/>
      <c r="C31" s="35"/>
      <c r="D31" s="35"/>
      <c r="E31" s="35"/>
      <c r="F31" s="35"/>
      <c r="G31" s="35"/>
    </row>
    <row r="32" spans="1:13" ht="30">
      <c r="A32" s="32" t="s">
        <v>24</v>
      </c>
      <c r="B32" s="32"/>
      <c r="C32" s="32"/>
      <c r="D32" s="32"/>
      <c r="E32" s="6" t="s">
        <v>9</v>
      </c>
      <c r="F32" s="6" t="s">
        <v>10</v>
      </c>
      <c r="G32" s="6" t="s">
        <v>11</v>
      </c>
    </row>
    <row r="33" spans="1:7">
      <c r="A33" s="25"/>
      <c r="B33" s="26"/>
      <c r="C33" s="26"/>
      <c r="D33" s="27"/>
      <c r="E33" s="7"/>
      <c r="F33" s="7"/>
      <c r="G33" s="7"/>
    </row>
    <row r="34" spans="1:7">
      <c r="A34" s="25"/>
      <c r="B34" s="26"/>
      <c r="C34" s="26"/>
      <c r="D34" s="27"/>
      <c r="E34" s="7"/>
      <c r="F34" s="7"/>
      <c r="G34" s="7"/>
    </row>
    <row r="35" spans="1:7">
      <c r="A35" s="25"/>
      <c r="B35" s="26"/>
      <c r="C35" s="26"/>
      <c r="D35" s="27"/>
      <c r="E35" s="7"/>
      <c r="F35" s="7"/>
      <c r="G35" s="7"/>
    </row>
    <row r="36" spans="1:7" ht="18.75">
      <c r="A36" s="35" t="s">
        <v>25</v>
      </c>
      <c r="B36" s="35"/>
      <c r="C36" s="35"/>
      <c r="D36" s="35"/>
      <c r="E36" s="35"/>
      <c r="F36" s="35"/>
      <c r="G36" s="35"/>
    </row>
    <row r="37" spans="1:7">
      <c r="A37" s="32" t="s">
        <v>26</v>
      </c>
      <c r="B37" s="32"/>
      <c r="C37" s="32"/>
      <c r="D37" s="32"/>
      <c r="E37" s="32"/>
      <c r="F37" s="32"/>
      <c r="G37" s="6" t="s">
        <v>27</v>
      </c>
    </row>
    <row r="38" spans="1:7" ht="30.75" customHeight="1">
      <c r="A38" s="28" t="s">
        <v>59</v>
      </c>
      <c r="B38" s="28"/>
      <c r="C38" s="28"/>
      <c r="D38" s="28"/>
      <c r="E38" s="28"/>
      <c r="F38" s="28"/>
      <c r="G38" s="7">
        <v>24125.77</v>
      </c>
    </row>
    <row r="39" spans="1:7">
      <c r="A39" s="28" t="s">
        <v>60</v>
      </c>
      <c r="B39" s="28"/>
      <c r="C39" s="28"/>
      <c r="D39" s="28"/>
      <c r="E39" s="28"/>
      <c r="F39" s="28"/>
      <c r="G39" s="7">
        <v>299927</v>
      </c>
    </row>
    <row r="40" spans="1:7">
      <c r="A40" s="28"/>
      <c r="B40" s="28"/>
      <c r="C40" s="28"/>
      <c r="D40" s="28"/>
      <c r="E40" s="28"/>
      <c r="F40" s="28"/>
      <c r="G40" s="7"/>
    </row>
    <row r="41" spans="1:7" ht="15" customHeight="1">
      <c r="A41" s="29" t="s">
        <v>30</v>
      </c>
      <c r="B41" s="30"/>
      <c r="C41" s="30"/>
      <c r="D41" s="30"/>
      <c r="E41" s="30"/>
      <c r="F41" s="31"/>
      <c r="G41" s="8">
        <f>G3+G6-G38-G39-G40</f>
        <v>84394.902000000002</v>
      </c>
    </row>
    <row r="43" spans="1:7" ht="22.5" customHeight="1">
      <c r="A43" s="24" t="s">
        <v>52</v>
      </c>
      <c r="B43" s="24"/>
      <c r="C43" s="24"/>
      <c r="D43" s="24"/>
      <c r="E43" s="24"/>
      <c r="F43" s="24"/>
      <c r="G43" s="24"/>
    </row>
    <row r="45" spans="1:7">
      <c r="A45" s="23" t="s">
        <v>56</v>
      </c>
      <c r="B45" s="23"/>
      <c r="C45" s="23"/>
      <c r="D45" s="23"/>
      <c r="E45" s="23"/>
      <c r="F45" s="23"/>
      <c r="G45" s="23"/>
    </row>
  </sheetData>
  <mergeCells count="53">
    <mergeCell ref="B2:C2"/>
    <mergeCell ref="A31:G31"/>
    <mergeCell ref="A32:D32"/>
    <mergeCell ref="A36:G36"/>
    <mergeCell ref="A12:F12"/>
    <mergeCell ref="B26:D26"/>
    <mergeCell ref="B28:D28"/>
    <mergeCell ref="E6:F6"/>
    <mergeCell ref="E7:F7"/>
    <mergeCell ref="E8:F8"/>
    <mergeCell ref="E10:F10"/>
    <mergeCell ref="E11:F11"/>
    <mergeCell ref="E3:F3"/>
    <mergeCell ref="B27:D27"/>
    <mergeCell ref="B29:D29"/>
    <mergeCell ref="E4:F4"/>
    <mergeCell ref="A1:G1"/>
    <mergeCell ref="B14:D14"/>
    <mergeCell ref="A15:G15"/>
    <mergeCell ref="A25:A29"/>
    <mergeCell ref="E2:F2"/>
    <mergeCell ref="E9:F9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A45:G45"/>
    <mergeCell ref="A43:G43"/>
    <mergeCell ref="A33:D33"/>
    <mergeCell ref="A34:D34"/>
    <mergeCell ref="A35:D35"/>
    <mergeCell ref="A40:F40"/>
    <mergeCell ref="A41:F41"/>
    <mergeCell ref="A37:F37"/>
    <mergeCell ref="A38:F38"/>
    <mergeCell ref="A39:F39"/>
    <mergeCell ref="E5:F5"/>
    <mergeCell ref="B30:D30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ageMargins left="0.21" right="0.17" top="0.21" bottom="0.17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2014-03-27T03:19:01Z</dcterms:modified>
</cp:coreProperties>
</file>